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ian Sullivan\Documents\Green Bank PSA\"/>
    </mc:Choice>
  </mc:AlternateContent>
  <xr:revisionPtr revIDLastSave="0" documentId="13_ncr:1_{DBC8B7D1-8D98-4DA2-AF17-11A44994356C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Borrower Entry" sheetId="1" r:id="rId1"/>
    <sheet name="Analysis" sheetId="2" r:id="rId2"/>
  </sheets>
  <definedNames>
    <definedName name="a">Analysis!#REF!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73" i="1"/>
  <c r="D18" i="2"/>
  <c r="D19" i="2"/>
  <c r="D17" i="2"/>
  <c r="D10" i="1"/>
  <c r="D11" i="1"/>
  <c r="D12" i="1"/>
  <c r="D12" i="2"/>
  <c r="D11" i="2"/>
  <c r="D10" i="2"/>
  <c r="D9" i="2"/>
  <c r="D20" i="2"/>
  <c r="D23" i="1"/>
  <c r="D47" i="1"/>
  <c r="D34" i="1"/>
  <c r="D48" i="1"/>
  <c r="D49" i="1"/>
  <c r="D42" i="1"/>
  <c r="D51" i="1"/>
  <c r="F64" i="1"/>
  <c r="F55" i="1"/>
  <c r="E57" i="1"/>
  <c r="F57" i="1"/>
  <c r="F63" i="1"/>
  <c r="D16" i="2"/>
  <c r="D64" i="1"/>
  <c r="D63" i="1"/>
  <c r="D15" i="2"/>
  <c r="D4" i="2"/>
  <c r="F58" i="1"/>
  <c r="F59" i="1"/>
  <c r="F60" i="1"/>
  <c r="D61" i="1"/>
  <c r="F61" i="1"/>
  <c r="F65" i="1"/>
  <c r="D65" i="1"/>
  <c r="E10" i="1"/>
  <c r="E11" i="1"/>
  <c r="E12" i="1"/>
  <c r="D14" i="2"/>
  <c r="D13" i="2"/>
  <c r="D8" i="2"/>
  <c r="D7" i="2"/>
  <c r="D6" i="2"/>
  <c r="D5" i="2"/>
  <c r="E8" i="1"/>
  <c r="E7" i="1"/>
</calcChain>
</file>

<file path=xl/sharedStrings.xml><?xml version="1.0" encoding="utf-8"?>
<sst xmlns="http://schemas.openxmlformats.org/spreadsheetml/2006/main" count="112" uniqueCount="90">
  <si>
    <t>Tenant Incomes</t>
  </si>
  <si>
    <t>#</t>
  </si>
  <si>
    <t>%</t>
  </si>
  <si>
    <t>Affordable Unts</t>
  </si>
  <si>
    <t>Market Rate Units</t>
  </si>
  <si>
    <t>Please supply requested loan terms for H&amp;S Revolving Fund:</t>
  </si>
  <si>
    <t>     </t>
  </si>
  <si>
    <t>(Describe work to be undertaken)</t>
  </si>
  <si>
    <t>Please supply requested loan terms for Energy Improvements from the Green Bank:</t>
  </si>
  <si>
    <t>What is the total anticipated annual debt service for the project?      </t>
  </si>
  <si>
    <t>H&amp;S Revolving Fund</t>
  </si>
  <si>
    <t>This Application</t>
  </si>
  <si>
    <t>Lender</t>
  </si>
  <si>
    <t>Debt Service</t>
  </si>
  <si>
    <t>Water</t>
  </si>
  <si>
    <t>Projected After Rehabilitation</t>
  </si>
  <si>
    <t>Owner Total Liabilities</t>
  </si>
  <si>
    <t>Owner Current Assets</t>
  </si>
  <si>
    <t>Owner Current Liabilities</t>
  </si>
  <si>
    <t>Projected Total Revenues/Total # Units</t>
  </si>
  <si>
    <t>TOTAL # Units</t>
  </si>
  <si>
    <t>Gross Sq Ft</t>
  </si>
  <si>
    <t>Health &amp; Safety Proposed Cost</t>
  </si>
  <si>
    <t>Total Proposed Project Cost</t>
  </si>
  <si>
    <t>a.     Loan Amount:</t>
  </si>
  <si>
    <t>e.     Purpose:</t>
  </si>
  <si>
    <t>f.      Anticipated Monthly Debt Service:</t>
  </si>
  <si>
    <t>Total Liabilities/Net Worth</t>
  </si>
  <si>
    <t xml:space="preserve">Current Total Revenues/Total # Units </t>
  </si>
  <si>
    <t>Projected Total Revenues/GSF</t>
  </si>
  <si>
    <t xml:space="preserve">Current Water Costs/Total Units  </t>
  </si>
  <si>
    <t xml:space="preserve">Total Operating Expense/Total Units  </t>
  </si>
  <si>
    <t xml:space="preserve">Health &amp; Safety Project Cost/Total Units </t>
  </si>
  <si>
    <t>Total Project Costs/Total Units</t>
  </si>
  <si>
    <t>(number; 2 decimals)</t>
  </si>
  <si>
    <t>(%; 2 decimals)</t>
  </si>
  <si>
    <t>($ amount; no decimals)</t>
  </si>
  <si>
    <t>Owner Information</t>
  </si>
  <si>
    <t>Property Information</t>
  </si>
  <si>
    <t>Instructions:</t>
  </si>
  <si>
    <t>Past 12 Month Report</t>
  </si>
  <si>
    <t>Please complete below:</t>
  </si>
  <si>
    <t>Analysis (calculated automatically)</t>
  </si>
  <si>
    <r>
      <rPr>
        <sz val="11"/>
        <color theme="0"/>
        <rFont val="Arial"/>
      </rPr>
      <t xml:space="preserve">*To complete spreadsheet, please fill in </t>
    </r>
    <r>
      <rPr>
        <b/>
        <sz val="11"/>
        <color rgb="FFFFFF00"/>
        <rFont val="Arial"/>
      </rPr>
      <t>YELLOW BOXES</t>
    </r>
    <r>
      <rPr>
        <sz val="11"/>
        <color theme="0"/>
        <rFont val="Arial"/>
      </rPr>
      <t>.</t>
    </r>
  </si>
  <si>
    <t xml:space="preserve">EnergizeCT Health and Safety Revolving Loan Fund - Application </t>
  </si>
  <si>
    <t>FINANCIAL SPREADSHEET</t>
  </si>
  <si>
    <t>NOI (Net Operating Income)</t>
  </si>
  <si>
    <t>Green Bank</t>
  </si>
  <si>
    <t>c.     Construction Term (months):</t>
  </si>
  <si>
    <t>H&amp;S/Total Project Cost</t>
  </si>
  <si>
    <r>
      <rPr>
        <b/>
        <sz val="11"/>
        <rFont val="Arial"/>
        <family val="2"/>
      </rPr>
      <t xml:space="preserve">Current Ratio 
</t>
    </r>
    <r>
      <rPr>
        <sz val="11"/>
        <rFont val="Arial"/>
      </rPr>
      <t xml:space="preserve">Current Assets/Current Liabilities </t>
    </r>
  </si>
  <si>
    <r>
      <rPr>
        <b/>
        <sz val="11"/>
        <rFont val="Arial"/>
        <family val="2"/>
      </rPr>
      <t>DSCR Existing</t>
    </r>
    <r>
      <rPr>
        <sz val="11"/>
        <rFont val="Arial"/>
      </rPr>
      <t xml:space="preserve">
(Total Revenue – Total Operating Expense)/Existing Annual Debt Service  </t>
    </r>
  </si>
  <si>
    <r>
      <rPr>
        <b/>
        <sz val="11"/>
        <rFont val="Arial"/>
        <family val="2"/>
      </rPr>
      <t xml:space="preserve">DSCR Proposed
</t>
    </r>
    <r>
      <rPr>
        <sz val="11"/>
        <rFont val="Arial"/>
      </rPr>
      <t>(Total Revenue – Total Operating Expense)/After Rehab Annual Debt Service</t>
    </r>
  </si>
  <si>
    <t># of units Below 80% AMI</t>
  </si>
  <si>
    <t># of units Above 80% AMI</t>
  </si>
  <si>
    <t>b.     Estimated Interest Rate  (annual %):</t>
  </si>
  <si>
    <t>Status of approval or existing debt service</t>
  </si>
  <si>
    <t>Existing Source #1</t>
  </si>
  <si>
    <t>Existing Source #2</t>
  </si>
  <si>
    <t>Prospective Source #1</t>
  </si>
  <si>
    <t>Prospective Source #2</t>
  </si>
  <si>
    <t>Heating Fuel (Oil/Gas)</t>
  </si>
  <si>
    <t>Electricity</t>
  </si>
  <si>
    <t>All Other Operating Expenses</t>
  </si>
  <si>
    <t>Projected Savings</t>
  </si>
  <si>
    <t>Total Property Revenue</t>
  </si>
  <si>
    <t>Total Property Expenses</t>
  </si>
  <si>
    <t>c.     Construction Term Requested (months):</t>
  </si>
  <si>
    <t>d.     Amortization Term (years):</t>
  </si>
  <si>
    <t>Proposed Energy Measures Cost</t>
  </si>
  <si>
    <t>Total Existing Debt Service</t>
  </si>
  <si>
    <t>Existing Source #3</t>
  </si>
  <si>
    <t>New Debt Sources</t>
  </si>
  <si>
    <t>Total New Debt Sources</t>
  </si>
  <si>
    <t>Green Bank Energy Loan</t>
  </si>
  <si>
    <t>Annual Debt Service</t>
  </si>
  <si>
    <t>Free Cash Flows</t>
  </si>
  <si>
    <t>d.     Estimated Amortization Term (years):</t>
  </si>
  <si>
    <t>Existing</t>
  </si>
  <si>
    <t xml:space="preserve">   Total Projected Debt Service</t>
  </si>
  <si>
    <t>Owner Equity / Net Worth</t>
  </si>
  <si>
    <t xml:space="preserve">Current Heating Fuel Costs/Total Units  </t>
  </si>
  <si>
    <t>a.     Estimated Loan Amount:</t>
  </si>
  <si>
    <t>Current Electricity Costs/Total Units</t>
  </si>
  <si>
    <t xml:space="preserve">Projected Heating Fuel Savings/Heating Fuel past 12 months  </t>
  </si>
  <si>
    <t>Borrowing Entity Loan-to-Value</t>
  </si>
  <si>
    <t xml:space="preserve">Project Water Savings/Water past 12 months   </t>
  </si>
  <si>
    <t>Projected Electricity Savings/Electricity Savings past 12 months</t>
  </si>
  <si>
    <t>Owner Total Assets</t>
  </si>
  <si>
    <t>b.     Interest Rate (annual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</si>
</sst>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"/>
    <numFmt numFmtId="165" formatCode="[$$-409]#,##0.00"/>
    <numFmt numFmtId="166" formatCode="&quot;$&quot;#,##0.00"/>
    <numFmt numFmtId="167" formatCode="_(&quot;$&quot;* #,##0_);_(&quot;$&quot;* \(#,##0\);_(&quot;$&quot;* &quot;-&quot;??_);_(@_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"/>
    </font>
    <font>
      <sz val="8"/>
      <name val="Calibri"/>
      <family val="2"/>
      <scheme val="minor"/>
    </font>
    <font>
      <sz val="10"/>
      <color theme="0" tint="-0.249977111117893"/>
      <name val="Arial"/>
    </font>
    <font>
      <b/>
      <sz val="14"/>
      <color rgb="FF000000"/>
      <name val="Arial"/>
    </font>
    <font>
      <sz val="11"/>
      <name val="Arial"/>
    </font>
    <font>
      <sz val="14"/>
      <color theme="1"/>
      <name val="Arial"/>
    </font>
    <font>
      <b/>
      <sz val="11"/>
      <color rgb="FFFFFF00"/>
      <name val="Arial"/>
    </font>
    <font>
      <b/>
      <sz val="14"/>
      <color theme="0"/>
      <name val="Arial"/>
    </font>
    <font>
      <sz val="11"/>
      <color theme="0"/>
      <name val="Arial"/>
    </font>
    <font>
      <b/>
      <sz val="16"/>
      <color rgb="FF008000"/>
      <name val="Arial"/>
    </font>
    <font>
      <sz val="11"/>
      <color rgb="FFFF0000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indexed="64"/>
      </bottom>
      <diagonal/>
    </border>
    <border>
      <left/>
      <right/>
      <top style="medium">
        <color theme="0" tint="-0.34998626667073579"/>
      </top>
      <bottom style="thin">
        <color indexed="64"/>
      </bottom>
      <diagonal/>
    </border>
  </borders>
  <cellStyleXfs count="1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8" fillId="0" borderId="7" xfId="0" applyFont="1" applyBorder="1"/>
    <xf numFmtId="0" fontId="5" fillId="0" borderId="7" xfId="0" applyFont="1" applyBorder="1"/>
    <xf numFmtId="0" fontId="1" fillId="0" borderId="0" xfId="0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7" borderId="18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vertical="center"/>
    </xf>
    <xf numFmtId="0" fontId="1" fillId="5" borderId="4" xfId="0" applyFont="1" applyFill="1" applyBorder="1" applyAlignment="1">
      <alignment horizontal="left" vertical="center" indent="1"/>
    </xf>
    <xf numFmtId="0" fontId="2" fillId="8" borderId="28" xfId="0" applyFont="1" applyFill="1" applyBorder="1" applyAlignment="1">
      <alignment horizontal="left" vertical="center" indent="1"/>
    </xf>
    <xf numFmtId="0" fontId="1" fillId="8" borderId="29" xfId="0" applyFont="1" applyFill="1" applyBorder="1" applyAlignment="1">
      <alignment vertical="center"/>
    </xf>
    <xf numFmtId="0" fontId="1" fillId="8" borderId="30" xfId="0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1" fontId="1" fillId="6" borderId="14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2" fontId="5" fillId="3" borderId="27" xfId="0" applyNumberFormat="1" applyFont="1" applyFill="1" applyBorder="1" applyProtection="1"/>
    <xf numFmtId="2" fontId="5" fillId="4" borderId="21" xfId="0" applyNumberFormat="1" applyFont="1" applyFill="1" applyBorder="1" applyProtection="1"/>
    <xf numFmtId="2" fontId="5" fillId="3" borderId="21" xfId="0" applyNumberFormat="1" applyFont="1" applyFill="1" applyBorder="1" applyProtection="1"/>
    <xf numFmtId="10" fontId="5" fillId="4" borderId="21" xfId="0" applyNumberFormat="1" applyFont="1" applyFill="1" applyBorder="1" applyProtection="1"/>
    <xf numFmtId="164" fontId="5" fillId="3" borderId="21" xfId="0" applyNumberFormat="1" applyFont="1" applyFill="1" applyBorder="1" applyProtection="1"/>
    <xf numFmtId="164" fontId="5" fillId="4" borderId="21" xfId="0" applyNumberFormat="1" applyFont="1" applyFill="1" applyBorder="1" applyProtection="1"/>
    <xf numFmtId="0" fontId="2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 indent="3"/>
    </xf>
    <xf numFmtId="0" fontId="1" fillId="0" borderId="32" xfId="0" applyFont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/>
    </xf>
    <xf numFmtId="0" fontId="1" fillId="0" borderId="15" xfId="0" applyFont="1" applyBorder="1" applyAlignment="1">
      <alignment horizontal="right" vertical="center" indent="1"/>
    </xf>
    <xf numFmtId="0" fontId="1" fillId="7" borderId="9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 indent="1"/>
    </xf>
    <xf numFmtId="0" fontId="12" fillId="5" borderId="1" xfId="0" applyFont="1" applyFill="1" applyBorder="1" applyAlignment="1">
      <alignment horizontal="left" vertical="center" indent="1"/>
    </xf>
    <xf numFmtId="0" fontId="15" fillId="0" borderId="0" xfId="0" applyFont="1"/>
    <xf numFmtId="0" fontId="8" fillId="8" borderId="28" xfId="0" applyFont="1" applyFill="1" applyBorder="1" applyAlignment="1">
      <alignment horizontal="left" vertical="center" indent="1"/>
    </xf>
    <xf numFmtId="0" fontId="2" fillId="8" borderId="28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wrapText="1" indent="1"/>
    </xf>
    <xf numFmtId="166" fontId="5" fillId="3" borderId="21" xfId="0" applyNumberFormat="1" applyFont="1" applyFill="1" applyBorder="1" applyProtection="1"/>
    <xf numFmtId="10" fontId="5" fillId="3" borderId="21" xfId="0" applyNumberFormat="1" applyFont="1" applyFill="1" applyBorder="1" applyProtection="1"/>
    <xf numFmtId="0" fontId="0" fillId="4" borderId="12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9" fillId="3" borderId="1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9" fillId="3" borderId="13" xfId="0" applyFont="1" applyFill="1" applyBorder="1" applyAlignment="1" applyProtection="1">
      <alignment vertical="top" wrapText="1"/>
    </xf>
    <xf numFmtId="0" fontId="7" fillId="3" borderId="34" xfId="0" applyFont="1" applyFill="1" applyBorder="1" applyProtection="1"/>
    <xf numFmtId="0" fontId="7" fillId="4" borderId="35" xfId="0" applyFont="1" applyFill="1" applyBorder="1" applyProtection="1"/>
    <xf numFmtId="0" fontId="7" fillId="3" borderId="35" xfId="0" applyFont="1" applyFill="1" applyBorder="1" applyProtection="1"/>
    <xf numFmtId="164" fontId="1" fillId="0" borderId="21" xfId="0" applyNumberFormat="1" applyFont="1" applyBorder="1" applyAlignment="1">
      <alignment vertical="center" wrapText="1"/>
    </xf>
    <xf numFmtId="0" fontId="2" fillId="7" borderId="27" xfId="0" applyFont="1" applyFill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0" fontId="1" fillId="7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 inden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3" fontId="1" fillId="2" borderId="27" xfId="0" applyNumberFormat="1" applyFont="1" applyFill="1" applyBorder="1" applyAlignment="1" applyProtection="1">
      <alignment vertical="center"/>
      <protection locked="0"/>
    </xf>
    <xf numFmtId="0" fontId="17" fillId="3" borderId="13" xfId="0" applyFont="1" applyFill="1" applyBorder="1" applyAlignment="1" applyProtection="1">
      <alignment vertical="top" wrapText="1"/>
    </xf>
    <xf numFmtId="9" fontId="1" fillId="0" borderId="14" xfId="0" applyNumberFormat="1" applyFont="1" applyBorder="1" applyAlignment="1">
      <alignment vertical="center"/>
    </xf>
    <xf numFmtId="9" fontId="1" fillId="0" borderId="17" xfId="140" applyNumberFormat="1" applyFont="1" applyBorder="1" applyAlignment="1">
      <alignment vertical="center"/>
    </xf>
    <xf numFmtId="10" fontId="1" fillId="0" borderId="21" xfId="0" applyNumberFormat="1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36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left" vertical="center" wrapText="1"/>
    </xf>
    <xf numFmtId="165" fontId="1" fillId="0" borderId="37" xfId="0" applyNumberFormat="1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20" fillId="7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6" fillId="0" borderId="12" xfId="0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 indent="1"/>
    </xf>
    <xf numFmtId="44" fontId="1" fillId="0" borderId="13" xfId="139" applyFont="1" applyFill="1" applyBorder="1" applyAlignment="1">
      <alignment vertical="center"/>
    </xf>
    <xf numFmtId="44" fontId="1" fillId="2" borderId="20" xfId="139" applyFont="1" applyFill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6" fillId="0" borderId="15" xfId="0" applyFont="1" applyBorder="1" applyAlignment="1">
      <alignment horizontal="left" vertical="center" indent="1"/>
    </xf>
    <xf numFmtId="44" fontId="1" fillId="2" borderId="20" xfId="139" applyFont="1" applyFill="1" applyBorder="1" applyAlignment="1" applyProtection="1">
      <alignment vertical="center" wrapText="1"/>
      <protection locked="0"/>
    </xf>
    <xf numFmtId="0" fontId="20" fillId="0" borderId="24" xfId="0" applyFont="1" applyBorder="1" applyAlignment="1">
      <alignment horizontal="left" vertical="center" wrapText="1" indent="1"/>
    </xf>
    <xf numFmtId="0" fontId="1" fillId="0" borderId="25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1" xfId="0" applyFont="1" applyFill="1" applyBorder="1" applyAlignment="1" applyProtection="1">
      <alignment vertical="center" wrapText="1"/>
      <protection locked="0"/>
    </xf>
    <xf numFmtId="0" fontId="1" fillId="0" borderId="42" xfId="0" applyFont="1" applyFill="1" applyBorder="1" applyAlignment="1" applyProtection="1">
      <alignment vertical="center"/>
      <protection locked="0"/>
    </xf>
    <xf numFmtId="0" fontId="16" fillId="0" borderId="38" xfId="0" applyFont="1" applyBorder="1" applyAlignment="1">
      <alignment horizontal="left" vertical="center" wrapText="1" indent="1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43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left" vertical="center" wrapText="1" indent="1"/>
    </xf>
    <xf numFmtId="0" fontId="20" fillId="7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indent="1"/>
    </xf>
    <xf numFmtId="0" fontId="16" fillId="0" borderId="16" xfId="0" applyFont="1" applyBorder="1" applyAlignment="1">
      <alignment horizontal="right" vertical="center"/>
    </xf>
    <xf numFmtId="164" fontId="1" fillId="0" borderId="21" xfId="139" applyNumberFormat="1" applyFont="1" applyFill="1" applyBorder="1" applyAlignment="1" applyProtection="1">
      <alignment vertical="center" wrapText="1"/>
      <protection locked="0"/>
    </xf>
    <xf numFmtId="0" fontId="2" fillId="7" borderId="33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43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2" xfId="0" applyFont="1" applyFill="1" applyBorder="1" applyAlignment="1" applyProtection="1">
      <alignment vertical="center"/>
      <protection locked="0"/>
    </xf>
    <xf numFmtId="0" fontId="20" fillId="0" borderId="38" xfId="0" applyFont="1" applyBorder="1" applyAlignment="1">
      <alignment horizontal="left" vertical="center" wrapText="1" indent="1"/>
    </xf>
    <xf numFmtId="0" fontId="1" fillId="0" borderId="39" xfId="0" applyFont="1" applyFill="1" applyBorder="1" applyAlignment="1">
      <alignment vertical="center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40" xfId="0" applyFont="1" applyFill="1" applyBorder="1" applyAlignment="1" applyProtection="1">
      <alignment vertical="center" wrapText="1"/>
      <protection locked="0"/>
    </xf>
    <xf numFmtId="0" fontId="20" fillId="0" borderId="46" xfId="0" applyFont="1" applyBorder="1" applyAlignment="1">
      <alignment horizontal="left" vertical="center" wrapText="1"/>
    </xf>
    <xf numFmtId="49" fontId="20" fillId="0" borderId="47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vertical="center"/>
    </xf>
    <xf numFmtId="0" fontId="1" fillId="0" borderId="49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1" fillId="0" borderId="51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52" xfId="0" applyFont="1" applyFill="1" applyBorder="1" applyAlignment="1" applyProtection="1">
      <alignment vertical="center"/>
      <protection locked="0"/>
    </xf>
    <xf numFmtId="0" fontId="17" fillId="4" borderId="13" xfId="0" applyFont="1" applyFill="1" applyBorder="1" applyAlignment="1" applyProtection="1">
      <alignment vertical="top" wrapText="1"/>
    </xf>
    <xf numFmtId="165" fontId="1" fillId="0" borderId="0" xfId="0" applyNumberFormat="1" applyFont="1" applyAlignment="1">
      <alignment vertical="center"/>
    </xf>
    <xf numFmtId="44" fontId="1" fillId="2" borderId="21" xfId="139" applyFont="1" applyFill="1" applyBorder="1" applyAlignment="1" applyProtection="1">
      <alignment vertical="center" wrapText="1"/>
      <protection locked="0"/>
    </xf>
    <xf numFmtId="167" fontId="1" fillId="2" borderId="21" xfId="139" applyNumberFormat="1" applyFont="1" applyFill="1" applyBorder="1" applyAlignment="1" applyProtection="1">
      <alignment vertical="center" wrapText="1"/>
      <protection locked="0"/>
    </xf>
    <xf numFmtId="167" fontId="1" fillId="2" borderId="23" xfId="139" applyNumberFormat="1" applyFont="1" applyFill="1" applyBorder="1" applyAlignment="1" applyProtection="1">
      <alignment vertical="center" wrapText="1"/>
      <protection locked="0"/>
    </xf>
    <xf numFmtId="167" fontId="1" fillId="2" borderId="20" xfId="139" applyNumberFormat="1" applyFont="1" applyFill="1" applyBorder="1" applyAlignment="1" applyProtection="1">
      <alignment vertical="center" wrapText="1"/>
      <protection locked="0"/>
    </xf>
    <xf numFmtId="167" fontId="1" fillId="0" borderId="13" xfId="139" applyNumberFormat="1" applyFont="1" applyFill="1" applyBorder="1" applyAlignment="1">
      <alignment vertical="center"/>
    </xf>
    <xf numFmtId="167" fontId="1" fillId="0" borderId="20" xfId="139" applyNumberFormat="1" applyFont="1" applyFill="1" applyBorder="1" applyAlignment="1" applyProtection="1">
      <alignment vertical="center" wrapText="1"/>
      <protection locked="0"/>
    </xf>
    <xf numFmtId="167" fontId="1" fillId="0" borderId="20" xfId="139" applyNumberFormat="1" applyFont="1" applyBorder="1" applyAlignment="1">
      <alignment vertical="center" wrapText="1"/>
    </xf>
    <xf numFmtId="167" fontId="1" fillId="0" borderId="16" xfId="139" applyNumberFormat="1" applyFont="1" applyBorder="1" applyAlignment="1">
      <alignment vertical="center" wrapText="1"/>
    </xf>
    <xf numFmtId="167" fontId="1" fillId="2" borderId="40" xfId="139" applyNumberFormat="1" applyFont="1" applyFill="1" applyBorder="1" applyAlignment="1" applyProtection="1">
      <alignment vertical="center" wrapText="1"/>
      <protection locked="0"/>
    </xf>
    <xf numFmtId="167" fontId="1" fillId="0" borderId="41" xfId="139" applyNumberFormat="1" applyFont="1" applyFill="1" applyBorder="1" applyAlignment="1" applyProtection="1">
      <alignment vertical="center" wrapText="1"/>
      <protection locked="0"/>
    </xf>
    <xf numFmtId="167" fontId="1" fillId="0" borderId="49" xfId="139" applyNumberFormat="1" applyFont="1" applyFill="1" applyBorder="1" applyAlignment="1" applyProtection="1">
      <alignment vertical="center" wrapText="1"/>
      <protection locked="0"/>
    </xf>
    <xf numFmtId="167" fontId="1" fillId="0" borderId="50" xfId="139" applyNumberFormat="1" applyFont="1" applyFill="1" applyBorder="1" applyAlignment="1" applyProtection="1">
      <alignment vertical="center" wrapText="1"/>
      <protection locked="0"/>
    </xf>
    <xf numFmtId="167" fontId="1" fillId="2" borderId="41" xfId="139" applyNumberFormat="1" applyFont="1" applyFill="1" applyBorder="1" applyAlignment="1" applyProtection="1">
      <alignment vertical="center" wrapText="1"/>
      <protection locked="0"/>
    </xf>
    <xf numFmtId="167" fontId="1" fillId="0" borderId="40" xfId="139" applyNumberFormat="1" applyFont="1" applyBorder="1" applyAlignment="1">
      <alignment vertical="center" wrapText="1"/>
    </xf>
    <xf numFmtId="167" fontId="1" fillId="0" borderId="44" xfId="139" applyNumberFormat="1" applyFont="1" applyBorder="1" applyAlignment="1">
      <alignment vertical="center" wrapText="1"/>
    </xf>
    <xf numFmtId="167" fontId="20" fillId="0" borderId="48" xfId="139" applyNumberFormat="1" applyFont="1" applyBorder="1" applyAlignment="1">
      <alignment vertical="center" wrapText="1"/>
    </xf>
    <xf numFmtId="44" fontId="1" fillId="0" borderId="23" xfId="139" applyFont="1" applyBorder="1" applyAlignment="1">
      <alignment vertical="center" wrapText="1"/>
    </xf>
    <xf numFmtId="44" fontId="1" fillId="0" borderId="21" xfId="139" applyFont="1" applyBorder="1" applyAlignment="1">
      <alignment vertical="center" wrapText="1"/>
    </xf>
    <xf numFmtId="164" fontId="1" fillId="0" borderId="14" xfId="139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0" fontId="21" fillId="4" borderId="35" xfId="0" applyFont="1" applyFill="1" applyBorder="1" applyProtection="1"/>
    <xf numFmtId="0" fontId="21" fillId="3" borderId="35" xfId="0" applyFont="1" applyFill="1" applyBorder="1" applyProtection="1"/>
    <xf numFmtId="0" fontId="1" fillId="0" borderId="24" xfId="0" applyFont="1" applyBorder="1" applyAlignment="1">
      <alignment horizontal="left" vertical="center" indent="1"/>
    </xf>
    <xf numFmtId="167" fontId="1" fillId="2" borderId="42" xfId="139" applyNumberFormat="1" applyFont="1" applyFill="1" applyBorder="1" applyAlignment="1" applyProtection="1">
      <alignment vertical="center" wrapText="1"/>
      <protection locked="0"/>
    </xf>
    <xf numFmtId="0" fontId="1" fillId="0" borderId="53" xfId="0" applyFont="1" applyBorder="1" applyAlignment="1">
      <alignment horizontal="left" vertical="center" indent="1"/>
    </xf>
    <xf numFmtId="0" fontId="1" fillId="0" borderId="54" xfId="0" applyFont="1" applyBorder="1" applyAlignment="1">
      <alignment vertical="center"/>
    </xf>
    <xf numFmtId="0" fontId="8" fillId="8" borderId="28" xfId="0" applyFont="1" applyFill="1" applyBorder="1" applyAlignment="1">
      <alignment horizontal="left" vertical="center" indent="1"/>
    </xf>
    <xf numFmtId="0" fontId="8" fillId="8" borderId="29" xfId="0" applyFont="1" applyFill="1" applyBorder="1" applyAlignment="1">
      <alignment horizontal="left" vertical="center" indent="1"/>
    </xf>
    <xf numFmtId="0" fontId="8" fillId="8" borderId="30" xfId="0" applyFont="1" applyFill="1" applyBorder="1" applyAlignment="1">
      <alignment horizontal="left" vertical="center" indent="1"/>
    </xf>
    <xf numFmtId="0" fontId="2" fillId="8" borderId="28" xfId="0" applyFont="1" applyFill="1" applyBorder="1" applyAlignment="1">
      <alignment horizontal="left" vertical="center" wrapText="1" indent="1"/>
    </xf>
    <xf numFmtId="0" fontId="2" fillId="8" borderId="29" xfId="0" applyFont="1" applyFill="1" applyBorder="1" applyAlignment="1">
      <alignment horizontal="left" vertical="center" wrapText="1" indent="1"/>
    </xf>
    <xf numFmtId="0" fontId="2" fillId="8" borderId="30" xfId="0" applyFont="1" applyFill="1" applyBorder="1" applyAlignment="1">
      <alignment horizontal="left" vertical="center" wrapText="1" indent="1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1" xfId="0" applyNumberFormat="1" applyFont="1" applyFill="1" applyBorder="1" applyAlignment="1" applyProtection="1">
      <alignment vertical="center" wrapText="1"/>
      <protection locked="0"/>
    </xf>
    <xf numFmtId="0" fontId="2" fillId="8" borderId="28" xfId="0" applyFont="1" applyFill="1" applyBorder="1" applyAlignment="1">
      <alignment horizontal="left" vertical="center" indent="1"/>
    </xf>
    <xf numFmtId="0" fontId="2" fillId="8" borderId="29" xfId="0" applyFont="1" applyFill="1" applyBorder="1" applyAlignment="1">
      <alignment horizontal="left" vertical="center" indent="1"/>
    </xf>
    <xf numFmtId="0" fontId="2" fillId="8" borderId="30" xfId="0" applyFont="1" applyFill="1" applyBorder="1" applyAlignment="1">
      <alignment horizontal="left" vertical="center" indent="1"/>
    </xf>
    <xf numFmtId="10" fontId="1" fillId="2" borderId="21" xfId="0" applyNumberFormat="1" applyFont="1" applyFill="1" applyBorder="1" applyAlignment="1" applyProtection="1">
      <alignment vertical="center" wrapText="1"/>
      <protection locked="0"/>
    </xf>
  </cellXfs>
  <cellStyles count="141">
    <cellStyle name="Currency" xfId="13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  <cellStyle name="Percent" xfId="14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81"/>
  <sheetViews>
    <sheetView showGridLines="0" tabSelected="1" topLeftCell="B1" workbookViewId="0">
      <selection activeCell="D30" sqref="D30"/>
    </sheetView>
  </sheetViews>
  <sheetFormatPr defaultColWidth="10.875" defaultRowHeight="14.25" x14ac:dyDescent="0.25"/>
  <cols>
    <col min="1" max="1" width="3.5" style="1" customWidth="1"/>
    <col min="2" max="2" width="41.5" style="1" customWidth="1"/>
    <col min="3" max="3" width="11.875" style="1" customWidth="1"/>
    <col min="4" max="4" width="22" style="1" customWidth="1"/>
    <col min="5" max="5" width="11.5" style="1" customWidth="1"/>
    <col min="6" max="7" width="18.875" style="1" customWidth="1"/>
    <col min="8" max="10" width="21.375" style="1" customWidth="1"/>
    <col min="11" max="13" width="10.875" style="1"/>
    <col min="14" max="14" width="14.5" style="1" customWidth="1"/>
    <col min="15" max="16384" width="10.875" style="1"/>
  </cols>
  <sheetData>
    <row r="2" spans="2:14" ht="20.25" x14ac:dyDescent="0.25">
      <c r="B2" s="38" t="s">
        <v>44</v>
      </c>
    </row>
    <row r="3" spans="2:14" ht="20.25" x14ac:dyDescent="0.25">
      <c r="B3" s="38" t="s">
        <v>45</v>
      </c>
    </row>
    <row r="4" spans="2:14" ht="15" thickBot="1" x14ac:dyDescent="0.3"/>
    <row r="5" spans="2:14" ht="24" customHeight="1" thickBot="1" x14ac:dyDescent="0.3">
      <c r="B5" s="181" t="s">
        <v>0</v>
      </c>
      <c r="C5" s="182"/>
      <c r="D5" s="182"/>
      <c r="E5" s="183"/>
      <c r="G5" s="69" t="s">
        <v>39</v>
      </c>
      <c r="H5" s="6"/>
      <c r="I5" s="7"/>
    </row>
    <row r="6" spans="2:14" ht="18" x14ac:dyDescent="0.25">
      <c r="B6" s="17"/>
      <c r="C6" s="18"/>
      <c r="D6" s="20" t="s">
        <v>1</v>
      </c>
      <c r="E6" s="21" t="s">
        <v>2</v>
      </c>
      <c r="G6" s="32" t="s">
        <v>43</v>
      </c>
      <c r="H6" s="8"/>
      <c r="I6" s="9"/>
      <c r="K6" s="5"/>
      <c r="L6" s="5"/>
      <c r="M6" s="5"/>
      <c r="N6" s="5"/>
    </row>
    <row r="7" spans="2:14" ht="18" x14ac:dyDescent="0.25">
      <c r="B7" s="25" t="s">
        <v>53</v>
      </c>
      <c r="C7" s="26"/>
      <c r="D7" s="94">
        <v>0</v>
      </c>
      <c r="E7" s="27" t="e">
        <f>D7/SUM(D7:D8)*100</f>
        <v>#DIV/0!</v>
      </c>
      <c r="G7" s="32"/>
      <c r="H7" s="10"/>
      <c r="I7" s="9"/>
      <c r="K7" s="5"/>
      <c r="L7" s="5"/>
      <c r="M7" s="5"/>
      <c r="N7" s="5"/>
    </row>
    <row r="8" spans="2:14" ht="18" x14ac:dyDescent="0.25">
      <c r="B8" s="25" t="s">
        <v>54</v>
      </c>
      <c r="C8" s="26"/>
      <c r="D8" s="94">
        <v>0</v>
      </c>
      <c r="E8" s="27" t="e">
        <f>D8/SUM(D7:D8)*100</f>
        <v>#DIV/0!</v>
      </c>
      <c r="G8" s="11"/>
      <c r="H8" s="12"/>
      <c r="I8" s="9"/>
      <c r="K8" s="5"/>
      <c r="L8" s="5"/>
      <c r="M8" s="5"/>
      <c r="N8" s="5"/>
    </row>
    <row r="9" spans="2:14" ht="18.75" thickBot="1" x14ac:dyDescent="0.3">
      <c r="B9" s="39"/>
      <c r="C9" s="40"/>
      <c r="D9" s="40"/>
      <c r="E9" s="41"/>
      <c r="G9" s="13"/>
      <c r="H9" s="14"/>
      <c r="I9" s="15"/>
      <c r="K9" s="5"/>
      <c r="L9" s="5"/>
      <c r="M9" s="5"/>
      <c r="N9" s="5"/>
    </row>
    <row r="10" spans="2:14" x14ac:dyDescent="0.25">
      <c r="B10" s="29" t="s">
        <v>3</v>
      </c>
      <c r="C10" s="26"/>
      <c r="D10" s="22">
        <f>SUM(D7:D7)</f>
        <v>0</v>
      </c>
      <c r="E10" s="100" t="e">
        <f>D10/SUM(D7:D8)</f>
        <v>#DIV/0!</v>
      </c>
      <c r="K10" s="5"/>
      <c r="L10" s="5"/>
      <c r="M10" s="5"/>
      <c r="N10" s="5"/>
    </row>
    <row r="11" spans="2:14" ht="12.95" customHeight="1" x14ac:dyDescent="0.25">
      <c r="B11" s="29" t="s">
        <v>4</v>
      </c>
      <c r="C11" s="26"/>
      <c r="D11" s="22">
        <f>D8</f>
        <v>0</v>
      </c>
      <c r="E11" s="100" t="e">
        <f>D11/SUM(D7:D8)</f>
        <v>#DIV/0!</v>
      </c>
      <c r="K11" s="5"/>
      <c r="L11" s="5"/>
      <c r="M11" s="5"/>
      <c r="N11" s="5"/>
    </row>
    <row r="12" spans="2:14" ht="15" thickBot="1" x14ac:dyDescent="0.3">
      <c r="B12" s="30" t="s">
        <v>20</v>
      </c>
      <c r="C12" s="31"/>
      <c r="D12" s="23">
        <f>D10+D11</f>
        <v>0</v>
      </c>
      <c r="E12" s="101" t="e">
        <f>E10+E11</f>
        <v>#DIV/0!</v>
      </c>
      <c r="H12" s="5"/>
      <c r="I12" s="5"/>
      <c r="J12" s="5"/>
      <c r="K12" s="5"/>
      <c r="L12" s="5"/>
      <c r="M12" s="5"/>
      <c r="N12" s="5"/>
    </row>
    <row r="13" spans="2:14" x14ac:dyDescent="0.25">
      <c r="H13" s="5"/>
      <c r="I13" s="5"/>
      <c r="J13" s="5"/>
      <c r="K13" s="5"/>
      <c r="L13" s="5"/>
      <c r="M13" s="5"/>
      <c r="N13" s="5"/>
    </row>
    <row r="14" spans="2:14" ht="15" thickBot="1" x14ac:dyDescent="0.3">
      <c r="H14" s="5"/>
      <c r="I14" s="5"/>
      <c r="J14" s="5"/>
      <c r="K14" s="5"/>
      <c r="L14" s="5"/>
      <c r="M14" s="5"/>
      <c r="N14" s="5"/>
    </row>
    <row r="15" spans="2:14" ht="15.75" thickBot="1" x14ac:dyDescent="0.3">
      <c r="B15" s="189" t="s">
        <v>5</v>
      </c>
      <c r="C15" s="190"/>
      <c r="D15" s="191"/>
      <c r="H15" s="5"/>
      <c r="I15" s="5"/>
      <c r="J15" s="5"/>
      <c r="K15" s="5"/>
      <c r="L15" s="5"/>
      <c r="M15" s="5"/>
      <c r="N15" s="5"/>
    </row>
    <row r="16" spans="2:14" ht="15.95" customHeight="1" x14ac:dyDescent="0.25">
      <c r="B16" s="45"/>
      <c r="C16" s="46"/>
      <c r="D16" s="47"/>
      <c r="H16" s="5"/>
      <c r="I16" s="5"/>
      <c r="J16" s="5"/>
      <c r="K16" s="5"/>
      <c r="L16" s="5"/>
      <c r="M16" s="5"/>
      <c r="N16" s="5"/>
    </row>
    <row r="17" spans="2:14" ht="18.95" customHeight="1" x14ac:dyDescent="0.25">
      <c r="B17" s="42" t="s">
        <v>24</v>
      </c>
      <c r="C17" s="24"/>
      <c r="D17" s="155">
        <v>0</v>
      </c>
      <c r="H17" s="5"/>
      <c r="I17" s="5"/>
      <c r="J17" s="5"/>
      <c r="K17" s="5"/>
      <c r="L17" s="5"/>
      <c r="M17" s="5"/>
      <c r="N17" s="5"/>
    </row>
    <row r="18" spans="2:14" x14ac:dyDescent="0.25">
      <c r="B18" s="29" t="s">
        <v>89</v>
      </c>
      <c r="C18" s="26"/>
      <c r="D18" s="102">
        <v>2.9899999999999999E-2</v>
      </c>
    </row>
    <row r="19" spans="2:14" ht="14.25" customHeight="1" x14ac:dyDescent="0.25">
      <c r="B19" s="73" t="s">
        <v>67</v>
      </c>
      <c r="C19" s="26"/>
      <c r="D19" s="95">
        <v>0</v>
      </c>
    </row>
    <row r="20" spans="2:14" x14ac:dyDescent="0.25">
      <c r="B20" s="73" t="s">
        <v>68</v>
      </c>
      <c r="C20" s="26"/>
      <c r="D20" s="103">
        <v>20</v>
      </c>
    </row>
    <row r="21" spans="2:14" x14ac:dyDescent="0.25">
      <c r="B21" s="43" t="s">
        <v>25</v>
      </c>
      <c r="C21" s="26"/>
      <c r="D21" s="187"/>
    </row>
    <row r="22" spans="2:14" x14ac:dyDescent="0.25">
      <c r="B22" s="44" t="s">
        <v>7</v>
      </c>
      <c r="C22" s="26"/>
      <c r="D22" s="187"/>
    </row>
    <row r="23" spans="2:14" x14ac:dyDescent="0.25">
      <c r="B23" s="43" t="s">
        <v>26</v>
      </c>
      <c r="C23" s="88"/>
      <c r="D23" s="172">
        <f>-PMT(D18/12,D20*12,D17)</f>
        <v>0</v>
      </c>
    </row>
    <row r="25" spans="2:14" ht="15" thickBot="1" x14ac:dyDescent="0.3"/>
    <row r="26" spans="2:14" ht="32.25" customHeight="1" thickBot="1" x14ac:dyDescent="0.3">
      <c r="B26" s="184" t="s">
        <v>8</v>
      </c>
      <c r="C26" s="185"/>
      <c r="D26" s="186"/>
      <c r="E26" s="19"/>
    </row>
    <row r="27" spans="2:14" ht="17.100000000000001" customHeight="1" x14ac:dyDescent="0.25">
      <c r="B27" s="54"/>
      <c r="C27" s="55"/>
      <c r="D27" s="56"/>
      <c r="E27" s="19"/>
    </row>
    <row r="28" spans="2:14" ht="14.25" customHeight="1" x14ac:dyDescent="0.25">
      <c r="B28" s="43" t="s">
        <v>82</v>
      </c>
      <c r="C28" s="26"/>
      <c r="D28" s="117">
        <v>0</v>
      </c>
      <c r="E28" s="19"/>
      <c r="F28" s="19"/>
    </row>
    <row r="29" spans="2:14" s="16" customFormat="1" ht="12.95" customHeight="1" x14ac:dyDescent="0.25">
      <c r="B29" s="43" t="s">
        <v>55</v>
      </c>
      <c r="C29" s="26"/>
      <c r="D29" s="192">
        <v>2.9899999999999999E-2</v>
      </c>
      <c r="E29" s="19"/>
      <c r="F29" s="19"/>
    </row>
    <row r="30" spans="2:14" x14ac:dyDescent="0.25">
      <c r="B30" s="73" t="s">
        <v>48</v>
      </c>
      <c r="C30" s="26"/>
      <c r="D30" s="95">
        <v>0</v>
      </c>
      <c r="E30" s="19"/>
      <c r="F30" s="19"/>
    </row>
    <row r="31" spans="2:14" x14ac:dyDescent="0.25">
      <c r="B31" s="73" t="s">
        <v>77</v>
      </c>
      <c r="C31" s="26"/>
      <c r="D31" s="95">
        <v>0</v>
      </c>
      <c r="E31" s="19"/>
      <c r="F31" s="19"/>
    </row>
    <row r="32" spans="2:14" x14ac:dyDescent="0.25">
      <c r="B32" s="58" t="s">
        <v>25</v>
      </c>
      <c r="C32" s="59"/>
      <c r="D32" s="188"/>
      <c r="E32" s="19"/>
      <c r="F32" s="19"/>
    </row>
    <row r="33" spans="2:7" ht="18" customHeight="1" x14ac:dyDescent="0.25">
      <c r="B33" s="60" t="s">
        <v>7</v>
      </c>
      <c r="C33" s="61"/>
      <c r="D33" s="188"/>
      <c r="E33" s="19"/>
      <c r="F33" s="19"/>
    </row>
    <row r="34" spans="2:7" ht="15" thickBot="1" x14ac:dyDescent="0.3">
      <c r="B34" s="57" t="s">
        <v>26</v>
      </c>
      <c r="C34" s="31"/>
      <c r="D34" s="171" t="e">
        <f>-PMT(D29/12,D31*12,D28)</f>
        <v>#NUM!</v>
      </c>
      <c r="E34" s="19"/>
      <c r="F34" s="19"/>
    </row>
    <row r="35" spans="2:7" x14ac:dyDescent="0.25">
      <c r="F35" s="19"/>
    </row>
    <row r="36" spans="2:7" ht="15" customHeight="1" thickBot="1" x14ac:dyDescent="0.3">
      <c r="F36" s="19"/>
    </row>
    <row r="37" spans="2:7" ht="15.75" thickBot="1" x14ac:dyDescent="0.3">
      <c r="B37" s="33" t="s">
        <v>9</v>
      </c>
      <c r="C37" s="34"/>
      <c r="D37" s="34"/>
      <c r="E37" s="34"/>
      <c r="F37" s="34"/>
      <c r="G37" s="35"/>
    </row>
    <row r="38" spans="2:7" ht="28.5" customHeight="1" x14ac:dyDescent="0.25">
      <c r="B38" s="62"/>
      <c r="C38" s="108" t="s">
        <v>12</v>
      </c>
      <c r="D38" s="131" t="s">
        <v>75</v>
      </c>
      <c r="E38" s="63"/>
      <c r="F38" s="64" t="s">
        <v>56</v>
      </c>
      <c r="G38" s="65" t="s">
        <v>12</v>
      </c>
    </row>
    <row r="39" spans="2:7" ht="27" customHeight="1" x14ac:dyDescent="0.25">
      <c r="B39" s="43" t="s">
        <v>57</v>
      </c>
      <c r="C39" s="109"/>
      <c r="D39" s="158">
        <v>0</v>
      </c>
      <c r="E39" s="22"/>
      <c r="F39" s="143" t="s">
        <v>78</v>
      </c>
      <c r="G39" s="97"/>
    </row>
    <row r="40" spans="2:7" ht="26.1" customHeight="1" x14ac:dyDescent="0.25">
      <c r="B40" s="43" t="s">
        <v>58</v>
      </c>
      <c r="C40" s="109"/>
      <c r="D40" s="158">
        <v>0</v>
      </c>
      <c r="E40" s="22"/>
      <c r="F40" s="143" t="s">
        <v>78</v>
      </c>
      <c r="G40" s="97"/>
    </row>
    <row r="41" spans="2:7" ht="26.1" customHeight="1" thickBot="1" x14ac:dyDescent="0.3">
      <c r="B41" s="123" t="s">
        <v>71</v>
      </c>
      <c r="C41" s="124"/>
      <c r="D41" s="163">
        <v>0</v>
      </c>
      <c r="E41" s="115"/>
      <c r="F41" s="144" t="s">
        <v>78</v>
      </c>
      <c r="G41" s="126"/>
    </row>
    <row r="42" spans="2:7" ht="26.1" customHeight="1" x14ac:dyDescent="0.25">
      <c r="B42" s="118" t="s">
        <v>70</v>
      </c>
      <c r="C42" s="119"/>
      <c r="D42" s="164">
        <f>SUM(D39:D41)</f>
        <v>0</v>
      </c>
      <c r="E42" s="120"/>
      <c r="F42" s="121"/>
      <c r="G42" s="122"/>
    </row>
    <row r="43" spans="2:7" ht="26.1" customHeight="1" x14ac:dyDescent="0.25">
      <c r="B43" s="118"/>
      <c r="C43" s="119"/>
      <c r="D43" s="165"/>
      <c r="E43" s="147"/>
      <c r="F43" s="148"/>
      <c r="G43" s="150"/>
    </row>
    <row r="44" spans="2:7" ht="18.75" customHeight="1" thickBot="1" x14ac:dyDescent="0.3">
      <c r="B44" s="141" t="s">
        <v>72</v>
      </c>
      <c r="C44" s="142"/>
      <c r="D44" s="166"/>
      <c r="E44" s="149"/>
      <c r="F44" s="151"/>
      <c r="G44" s="152"/>
    </row>
    <row r="45" spans="2:7" ht="25.5" customHeight="1" x14ac:dyDescent="0.25">
      <c r="B45" s="42" t="s">
        <v>59</v>
      </c>
      <c r="C45" s="138"/>
      <c r="D45" s="167">
        <v>0</v>
      </c>
      <c r="E45" s="120"/>
      <c r="F45" s="139" t="s">
        <v>6</v>
      </c>
      <c r="G45" s="140"/>
    </row>
    <row r="46" spans="2:7" ht="25.5" customHeight="1" x14ac:dyDescent="0.25">
      <c r="B46" s="43" t="s">
        <v>60</v>
      </c>
      <c r="C46" s="109"/>
      <c r="D46" s="158">
        <v>0</v>
      </c>
      <c r="E46" s="22"/>
      <c r="F46" s="96" t="s">
        <v>6</v>
      </c>
      <c r="G46" s="97"/>
    </row>
    <row r="47" spans="2:7" ht="25.5" customHeight="1" x14ac:dyDescent="0.25">
      <c r="B47" s="43" t="s">
        <v>10</v>
      </c>
      <c r="C47" s="26"/>
      <c r="D47" s="161">
        <f>D23*12</f>
        <v>0</v>
      </c>
      <c r="E47" s="22"/>
      <c r="F47" s="92" t="s">
        <v>11</v>
      </c>
      <c r="G47" s="93" t="s">
        <v>47</v>
      </c>
    </row>
    <row r="48" spans="2:7" ht="25.5" customHeight="1" thickBot="1" x14ac:dyDescent="0.3">
      <c r="B48" s="123" t="s">
        <v>74</v>
      </c>
      <c r="C48" s="114"/>
      <c r="D48" s="168" t="e">
        <f>D34*12</f>
        <v>#NUM!</v>
      </c>
      <c r="E48" s="115"/>
      <c r="F48" s="125" t="s">
        <v>6</v>
      </c>
      <c r="G48" s="137" t="s">
        <v>47</v>
      </c>
    </row>
    <row r="49" spans="2:7" x14ac:dyDescent="0.25">
      <c r="B49" s="130" t="s">
        <v>73</v>
      </c>
      <c r="C49" s="5"/>
      <c r="D49" s="169" t="e">
        <f>SUM(D45:D48)</f>
        <v>#NUM!</v>
      </c>
      <c r="E49" s="128"/>
      <c r="F49" s="136"/>
      <c r="G49" s="129"/>
    </row>
    <row r="50" spans="2:7" x14ac:dyDescent="0.25">
      <c r="B50" s="127"/>
      <c r="C50" s="5"/>
      <c r="D50" s="169"/>
      <c r="E50" s="128"/>
      <c r="F50" s="136"/>
      <c r="G50" s="129"/>
    </row>
    <row r="51" spans="2:7" ht="14.25" customHeight="1" x14ac:dyDescent="0.25">
      <c r="B51" s="145" t="s">
        <v>79</v>
      </c>
      <c r="C51" s="146"/>
      <c r="D51" s="170" t="e">
        <f>D42+D49</f>
        <v>#NUM!</v>
      </c>
      <c r="E51" s="5"/>
    </row>
    <row r="52" spans="2:7" ht="12.95" customHeight="1" thickBot="1" x14ac:dyDescent="0.3">
      <c r="B52" s="104"/>
      <c r="C52" s="105"/>
      <c r="D52" s="106"/>
      <c r="E52" s="107"/>
    </row>
    <row r="53" spans="2:7" ht="15" customHeight="1" thickBot="1" x14ac:dyDescent="0.3">
      <c r="B53" s="72" t="s">
        <v>41</v>
      </c>
      <c r="C53" s="34"/>
      <c r="D53" s="34"/>
      <c r="E53" s="34"/>
      <c r="F53" s="35"/>
    </row>
    <row r="54" spans="2:7" ht="30.75" customHeight="1" x14ac:dyDescent="0.25">
      <c r="B54" s="67"/>
      <c r="C54" s="87"/>
      <c r="D54" s="135" t="s">
        <v>40</v>
      </c>
      <c r="E54" s="135" t="s">
        <v>64</v>
      </c>
      <c r="F54" s="85" t="s">
        <v>15</v>
      </c>
    </row>
    <row r="55" spans="2:7" ht="24.95" customHeight="1" x14ac:dyDescent="0.25">
      <c r="B55" s="132" t="s">
        <v>65</v>
      </c>
      <c r="C55" s="88"/>
      <c r="D55" s="158">
        <v>0</v>
      </c>
      <c r="E55" s="22"/>
      <c r="F55" s="134">
        <f>D55</f>
        <v>0</v>
      </c>
    </row>
    <row r="56" spans="2:7" ht="29.25" customHeight="1" x14ac:dyDescent="0.25">
      <c r="B56" s="29"/>
      <c r="C56" s="26"/>
      <c r="D56" s="159"/>
      <c r="E56" s="26"/>
      <c r="F56" s="173"/>
    </row>
    <row r="57" spans="2:7" ht="15" x14ac:dyDescent="0.25">
      <c r="B57" s="132" t="s">
        <v>66</v>
      </c>
      <c r="C57" s="26"/>
      <c r="D57" s="158">
        <v>0</v>
      </c>
      <c r="E57" s="112">
        <f>E58+E59+E60+E61</f>
        <v>0</v>
      </c>
      <c r="F57" s="134">
        <f>D57-E57</f>
        <v>0</v>
      </c>
    </row>
    <row r="58" spans="2:7" x14ac:dyDescent="0.25">
      <c r="B58" s="110" t="s">
        <v>61</v>
      </c>
      <c r="C58" s="89"/>
      <c r="D58" s="158">
        <v>0</v>
      </c>
      <c r="E58" s="113">
        <v>0</v>
      </c>
      <c r="F58" s="134">
        <f t="shared" ref="F58:F61" si="0">D58-E58</f>
        <v>0</v>
      </c>
      <c r="G58" s="174"/>
    </row>
    <row r="59" spans="2:7" x14ac:dyDescent="0.25">
      <c r="B59" s="110" t="s">
        <v>62</v>
      </c>
      <c r="C59" s="89"/>
      <c r="D59" s="158">
        <v>0</v>
      </c>
      <c r="E59" s="113">
        <v>0</v>
      </c>
      <c r="F59" s="134">
        <f t="shared" si="0"/>
        <v>0</v>
      </c>
    </row>
    <row r="60" spans="2:7" x14ac:dyDescent="0.25">
      <c r="B60" s="110" t="s">
        <v>14</v>
      </c>
      <c r="C60" s="89"/>
      <c r="D60" s="158">
        <v>0</v>
      </c>
      <c r="E60" s="113">
        <v>0</v>
      </c>
      <c r="F60" s="134">
        <f t="shared" si="0"/>
        <v>0</v>
      </c>
    </row>
    <row r="61" spans="2:7" x14ac:dyDescent="0.25">
      <c r="B61" s="110" t="s">
        <v>63</v>
      </c>
      <c r="C61" s="89"/>
      <c r="D61" s="160">
        <f>D57-D58-D59-D60</f>
        <v>0</v>
      </c>
      <c r="E61" s="113">
        <v>0</v>
      </c>
      <c r="F61" s="134">
        <f t="shared" si="0"/>
        <v>0</v>
      </c>
    </row>
    <row r="62" spans="2:7" x14ac:dyDescent="0.25">
      <c r="B62" s="28"/>
      <c r="C62" s="90"/>
      <c r="D62" s="161"/>
      <c r="E62" s="22"/>
      <c r="F62" s="84"/>
    </row>
    <row r="63" spans="2:7" x14ac:dyDescent="0.25">
      <c r="B63" s="91"/>
      <c r="C63" s="89" t="s">
        <v>46</v>
      </c>
      <c r="D63" s="161">
        <f>D55-D57</f>
        <v>0</v>
      </c>
      <c r="E63" s="22"/>
      <c r="F63" s="84">
        <f>F55-F57</f>
        <v>0</v>
      </c>
    </row>
    <row r="64" spans="2:7" x14ac:dyDescent="0.25">
      <c r="C64" s="25" t="s">
        <v>13</v>
      </c>
      <c r="D64" s="160">
        <f>D42</f>
        <v>0</v>
      </c>
      <c r="E64" s="22"/>
      <c r="F64" s="84" t="e">
        <f>D51</f>
        <v>#NUM!</v>
      </c>
    </row>
    <row r="65" spans="2:6" ht="18.95" customHeight="1" thickBot="1" x14ac:dyDescent="0.3">
      <c r="B65" s="66"/>
      <c r="C65" s="133" t="s">
        <v>76</v>
      </c>
      <c r="D65" s="162">
        <f>D63-D64</f>
        <v>0</v>
      </c>
      <c r="E65" s="31"/>
      <c r="F65" s="86" t="e">
        <f>F63-F64</f>
        <v>#NUM!</v>
      </c>
    </row>
    <row r="67" spans="2:6" ht="18" customHeight="1" thickBot="1" x14ac:dyDescent="0.3"/>
    <row r="68" spans="2:6" ht="18.75" thickBot="1" x14ac:dyDescent="0.3">
      <c r="B68" s="71" t="s">
        <v>37</v>
      </c>
      <c r="C68" s="36"/>
      <c r="D68" s="37"/>
    </row>
    <row r="69" spans="2:6" x14ac:dyDescent="0.25">
      <c r="B69" s="179" t="s">
        <v>88</v>
      </c>
      <c r="C69" s="180"/>
      <c r="D69" s="178">
        <v>0</v>
      </c>
    </row>
    <row r="70" spans="2:6" x14ac:dyDescent="0.25">
      <c r="B70" s="177" t="s">
        <v>16</v>
      </c>
      <c r="C70" s="24"/>
      <c r="D70" s="178">
        <v>0</v>
      </c>
    </row>
    <row r="71" spans="2:6" ht="21" customHeight="1" x14ac:dyDescent="0.25">
      <c r="B71" s="29" t="s">
        <v>17</v>
      </c>
      <c r="C71" s="26"/>
      <c r="D71" s="156">
        <v>0</v>
      </c>
      <c r="F71" s="154"/>
    </row>
    <row r="72" spans="2:6" ht="17.100000000000001" customHeight="1" x14ac:dyDescent="0.25">
      <c r="B72" s="29" t="s">
        <v>18</v>
      </c>
      <c r="C72" s="26"/>
      <c r="D72" s="156">
        <v>0</v>
      </c>
      <c r="F72" s="154"/>
    </row>
    <row r="73" spans="2:6" ht="15" thickBot="1" x14ac:dyDescent="0.3">
      <c r="B73" s="116" t="s">
        <v>80</v>
      </c>
      <c r="C73" s="31"/>
      <c r="D73" s="157">
        <f>D69-D70</f>
        <v>0</v>
      </c>
    </row>
    <row r="74" spans="2:6" x14ac:dyDescent="0.25">
      <c r="D74" s="16"/>
    </row>
    <row r="75" spans="2:6" ht="15" thickBot="1" x14ac:dyDescent="0.3">
      <c r="D75" s="16"/>
    </row>
    <row r="76" spans="2:6" ht="15.95" customHeight="1" thickBot="1" x14ac:dyDescent="0.3">
      <c r="B76" s="71" t="s">
        <v>38</v>
      </c>
      <c r="C76" s="36"/>
      <c r="D76" s="37"/>
    </row>
    <row r="77" spans="2:6" ht="15" customHeight="1" x14ac:dyDescent="0.25">
      <c r="B77" s="68" t="s">
        <v>21</v>
      </c>
      <c r="C77" s="46"/>
      <c r="D77" s="98">
        <v>0</v>
      </c>
    </row>
    <row r="78" spans="2:6" ht="20.100000000000001" customHeight="1" x14ac:dyDescent="0.25">
      <c r="B78" s="43" t="s">
        <v>22</v>
      </c>
      <c r="C78" s="26"/>
      <c r="D78" s="156">
        <v>0</v>
      </c>
    </row>
    <row r="79" spans="2:6" ht="15" customHeight="1" x14ac:dyDescent="0.25">
      <c r="B79" s="111" t="s">
        <v>69</v>
      </c>
      <c r="C79" s="26"/>
      <c r="D79" s="156">
        <v>0</v>
      </c>
    </row>
    <row r="80" spans="2:6" ht="15" thickBot="1" x14ac:dyDescent="0.3">
      <c r="B80" s="30" t="s">
        <v>23</v>
      </c>
      <c r="C80" s="31"/>
      <c r="D80" s="157">
        <v>0</v>
      </c>
    </row>
    <row r="81" spans="3:3" x14ac:dyDescent="0.25">
      <c r="C81" s="16"/>
    </row>
  </sheetData>
  <sheetProtection selectLockedCells="1"/>
  <mergeCells count="5">
    <mergeCell ref="B5:E5"/>
    <mergeCell ref="B26:D26"/>
    <mergeCell ref="D21:D22"/>
    <mergeCell ref="D32:D33"/>
    <mergeCell ref="B15:D15"/>
  </mergeCells>
  <pageMargins left="0.75" right="0.75" top="1" bottom="1" header="0.5" footer="0.5"/>
  <pageSetup paperSize="9" orientation="portrait" horizontalDpi="4294967292" verticalDpi="4294967292" r:id="rId1"/>
  <ignoredErrors>
    <ignoredError sqref="D42 D61 F55 F57:F61 D7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showGridLines="0" workbookViewId="0">
      <selection activeCell="D4" sqref="D4"/>
    </sheetView>
  </sheetViews>
  <sheetFormatPr defaultColWidth="11" defaultRowHeight="15.75" x14ac:dyDescent="0.25"/>
  <cols>
    <col min="1" max="1" width="2.875" customWidth="1"/>
    <col min="2" max="2" width="45" customWidth="1"/>
    <col min="3" max="3" width="19.375" bestFit="1" customWidth="1"/>
    <col min="4" max="4" width="12.375" customWidth="1"/>
  </cols>
  <sheetData>
    <row r="1" spans="1:5" ht="29.1" customHeight="1" thickBot="1" x14ac:dyDescent="0.3">
      <c r="A1" s="4"/>
      <c r="B1" s="3" t="s">
        <v>42</v>
      </c>
      <c r="C1" s="4"/>
      <c r="D1" s="4"/>
      <c r="E1" s="2"/>
    </row>
    <row r="2" spans="1:5" x14ac:dyDescent="0.25">
      <c r="B2" s="2"/>
      <c r="C2" s="2"/>
      <c r="D2" s="2"/>
      <c r="E2" s="2"/>
    </row>
    <row r="3" spans="1:5" ht="16.5" thickBot="1" x14ac:dyDescent="0.3">
      <c r="A3" s="76">
        <v>1</v>
      </c>
      <c r="B3" s="153" t="s">
        <v>85</v>
      </c>
      <c r="C3" s="82" t="s">
        <v>34</v>
      </c>
      <c r="D3" s="49" t="e">
        <f>'Borrower Entry'!D70/'Borrower Entry'!D69</f>
        <v>#DIV/0!</v>
      </c>
      <c r="E3" s="2"/>
    </row>
    <row r="4" spans="1:5" x14ac:dyDescent="0.25">
      <c r="A4" s="77">
        <v>2</v>
      </c>
      <c r="B4" s="78" t="s">
        <v>27</v>
      </c>
      <c r="C4" s="81" t="s">
        <v>34</v>
      </c>
      <c r="D4" s="48" t="e">
        <f>'Borrower Entry'!D70/'Borrower Entry'!D73</f>
        <v>#DIV/0!</v>
      </c>
      <c r="E4" s="2"/>
    </row>
    <row r="5" spans="1:5" ht="29.25" x14ac:dyDescent="0.25">
      <c r="A5" s="76">
        <v>3</v>
      </c>
      <c r="B5" s="79" t="s">
        <v>50</v>
      </c>
      <c r="C5" s="82" t="s">
        <v>34</v>
      </c>
      <c r="D5" s="49" t="e">
        <f>'Borrower Entry'!D71/'Borrower Entry'!D72</f>
        <v>#DIV/0!</v>
      </c>
      <c r="E5" s="2"/>
    </row>
    <row r="6" spans="1:5" x14ac:dyDescent="0.25">
      <c r="A6" s="77">
        <v>4</v>
      </c>
      <c r="B6" s="80" t="s">
        <v>28</v>
      </c>
      <c r="C6" s="83" t="s">
        <v>36</v>
      </c>
      <c r="D6" s="52" t="e">
        <f>'Borrower Entry'!D55/'Borrower Entry'!D12</f>
        <v>#DIV/0!</v>
      </c>
      <c r="E6" s="2"/>
    </row>
    <row r="7" spans="1:5" x14ac:dyDescent="0.25">
      <c r="A7" s="76">
        <v>5</v>
      </c>
      <c r="B7" s="79" t="s">
        <v>19</v>
      </c>
      <c r="C7" s="175" t="s">
        <v>36</v>
      </c>
      <c r="D7" s="53" t="e">
        <f>'Borrower Entry'!F55/'Borrower Entry'!D12</f>
        <v>#DIV/0!</v>
      </c>
      <c r="E7" s="2"/>
    </row>
    <row r="8" spans="1:5" x14ac:dyDescent="0.25">
      <c r="A8" s="77">
        <v>6</v>
      </c>
      <c r="B8" s="80" t="s">
        <v>29</v>
      </c>
      <c r="C8" s="83" t="s">
        <v>36</v>
      </c>
      <c r="D8" s="74" t="e">
        <f>'Borrower Entry'!F55/'Borrower Entry'!D77</f>
        <v>#DIV/0!</v>
      </c>
      <c r="E8" s="2"/>
    </row>
    <row r="9" spans="1:5" x14ac:dyDescent="0.25">
      <c r="A9" s="76">
        <v>7</v>
      </c>
      <c r="B9" s="79" t="s">
        <v>81</v>
      </c>
      <c r="C9" s="175" t="s">
        <v>36</v>
      </c>
      <c r="D9" s="53" t="e">
        <f>'Borrower Entry'!D58/'Borrower Entry'!D12</f>
        <v>#DIV/0!</v>
      </c>
      <c r="E9" s="2"/>
    </row>
    <row r="10" spans="1:5" x14ac:dyDescent="0.25">
      <c r="A10" s="77">
        <v>8</v>
      </c>
      <c r="B10" s="80" t="s">
        <v>83</v>
      </c>
      <c r="C10" s="176" t="s">
        <v>36</v>
      </c>
      <c r="D10" s="52" t="e">
        <f>'Borrower Entry'!D59/'Borrower Entry'!D12</f>
        <v>#DIV/0!</v>
      </c>
      <c r="E10" s="2"/>
    </row>
    <row r="11" spans="1:5" x14ac:dyDescent="0.25">
      <c r="A11" s="76">
        <v>9</v>
      </c>
      <c r="B11" s="79" t="s">
        <v>30</v>
      </c>
      <c r="C11" s="175" t="s">
        <v>36</v>
      </c>
      <c r="D11" s="53" t="e">
        <f>'Borrower Entry'!D60/'Borrower Entry'!D12</f>
        <v>#DIV/0!</v>
      </c>
      <c r="E11" s="2"/>
    </row>
    <row r="12" spans="1:5" x14ac:dyDescent="0.25">
      <c r="A12" s="77">
        <v>10</v>
      </c>
      <c r="B12" s="80" t="s">
        <v>31</v>
      </c>
      <c r="C12" s="83" t="s">
        <v>36</v>
      </c>
      <c r="D12" s="52" t="e">
        <f>'Borrower Entry'!D57/'Borrower Entry'!D12</f>
        <v>#DIV/0!</v>
      </c>
      <c r="E12" s="2"/>
    </row>
    <row r="13" spans="1:5" x14ac:dyDescent="0.25">
      <c r="A13" s="76">
        <v>11</v>
      </c>
      <c r="B13" s="79" t="s">
        <v>32</v>
      </c>
      <c r="C13" s="82" t="s">
        <v>36</v>
      </c>
      <c r="D13" s="53" t="e">
        <f>'Borrower Entry'!D78/'Borrower Entry'!D12</f>
        <v>#DIV/0!</v>
      </c>
      <c r="E13" s="2"/>
    </row>
    <row r="14" spans="1:5" x14ac:dyDescent="0.25">
      <c r="A14" s="77">
        <v>12</v>
      </c>
      <c r="B14" s="80" t="s">
        <v>33</v>
      </c>
      <c r="C14" s="83"/>
      <c r="D14" s="52" t="e">
        <f>'Borrower Entry'!D80/'Borrower Entry'!D12</f>
        <v>#DIV/0!</v>
      </c>
      <c r="E14" s="2"/>
    </row>
    <row r="15" spans="1:5" ht="43.5" x14ac:dyDescent="0.25">
      <c r="A15" s="76">
        <v>13</v>
      </c>
      <c r="B15" s="79" t="s">
        <v>51</v>
      </c>
      <c r="C15" s="82" t="s">
        <v>34</v>
      </c>
      <c r="D15" s="49" t="e">
        <f>'Borrower Entry'!D63/'Borrower Entry'!D64</f>
        <v>#DIV/0!</v>
      </c>
      <c r="E15" s="70"/>
    </row>
    <row r="16" spans="1:5" ht="43.5" x14ac:dyDescent="0.25">
      <c r="A16" s="77">
        <v>14</v>
      </c>
      <c r="B16" s="80" t="s">
        <v>52</v>
      </c>
      <c r="C16" s="83" t="s">
        <v>34</v>
      </c>
      <c r="D16" s="50" t="e">
        <f>'Borrower Entry'!F63/'Borrower Entry'!F64</f>
        <v>#NUM!</v>
      </c>
      <c r="E16" s="70"/>
    </row>
    <row r="17" spans="1:5" ht="28.5" x14ac:dyDescent="0.25">
      <c r="A17" s="76">
        <v>15</v>
      </c>
      <c r="B17" s="153" t="s">
        <v>84</v>
      </c>
      <c r="C17" s="82" t="s">
        <v>35</v>
      </c>
      <c r="D17" s="51" t="e">
        <f>'Borrower Entry'!E58/'Borrower Entry'!D58</f>
        <v>#DIV/0!</v>
      </c>
      <c r="E17" s="2"/>
    </row>
    <row r="18" spans="1:5" ht="28.5" x14ac:dyDescent="0.25">
      <c r="A18" s="77">
        <v>16</v>
      </c>
      <c r="B18" s="99" t="s">
        <v>87</v>
      </c>
      <c r="C18" s="83" t="s">
        <v>35</v>
      </c>
      <c r="D18" s="75" t="e">
        <f>'Borrower Entry'!E59/'Borrower Entry'!D59</f>
        <v>#DIV/0!</v>
      </c>
      <c r="E18" s="2"/>
    </row>
    <row r="19" spans="1:5" x14ac:dyDescent="0.25">
      <c r="A19" s="76">
        <v>17</v>
      </c>
      <c r="B19" s="153" t="s">
        <v>86</v>
      </c>
      <c r="C19" s="82" t="s">
        <v>35</v>
      </c>
      <c r="D19" s="51" t="e">
        <f>'Borrower Entry'!E60/'Borrower Entry'!D60</f>
        <v>#DIV/0!</v>
      </c>
      <c r="E19" s="70"/>
    </row>
    <row r="20" spans="1:5" x14ac:dyDescent="0.25">
      <c r="A20" s="77">
        <v>18</v>
      </c>
      <c r="B20" s="99" t="s">
        <v>49</v>
      </c>
      <c r="C20" s="83"/>
      <c r="D20" s="50" t="e">
        <f>'Borrower Entry'!D78/'Borrower Entry'!D80</f>
        <v>#DIV/0!</v>
      </c>
    </row>
  </sheetData>
  <sheetProtection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Borrower Entry</vt:lpstr>
      <vt:lpstr>Analysis</vt:lpstr>
    </vt:vector>
  </TitlesOfParts>
  <Company>Dorgan Architecture &amp;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Dorgan</dc:creator>
  <cp:lastModifiedBy>Brian Sullivan</cp:lastModifiedBy>
  <dcterms:created xsi:type="dcterms:W3CDTF">2018-01-15T23:32:38Z</dcterms:created>
  <dcterms:modified xsi:type="dcterms:W3CDTF">2019-05-17T20:34:39Z</dcterms:modified>
</cp:coreProperties>
</file>